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3" i="1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E3"/>
  <c r="E4"/>
  <c r="E5"/>
  <c r="E6"/>
  <c r="E7"/>
  <c r="E8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C56"/>
  <c r="J56"/>
  <c r="E9" l="1"/>
  <c r="E10"/>
</calcChain>
</file>

<file path=xl/sharedStrings.xml><?xml version="1.0" encoding="utf-8"?>
<sst xmlns="http://schemas.openxmlformats.org/spreadsheetml/2006/main" count="76" uniqueCount="37">
  <si>
    <t>Дата</t>
  </si>
  <si>
    <t>ГК</t>
  </si>
  <si>
    <t>До еды</t>
  </si>
  <si>
    <t>Состояние</t>
  </si>
  <si>
    <t>Слабость</t>
  </si>
  <si>
    <t>Нормальное</t>
  </si>
  <si>
    <t>Комментарий</t>
  </si>
  <si>
    <t>Итог</t>
  </si>
  <si>
    <t>Инсулин</t>
  </si>
  <si>
    <t>Много пьет</t>
  </si>
  <si>
    <t>Еда ( время)</t>
  </si>
  <si>
    <t>Изменения ГК</t>
  </si>
  <si>
    <t>Время между замерами</t>
  </si>
  <si>
    <t>Сильная слабость</t>
  </si>
  <si>
    <t>Мед 1 мл</t>
  </si>
  <si>
    <t>Добавки/ еда</t>
  </si>
  <si>
    <t>Между  инсулином</t>
  </si>
  <si>
    <t>24ч</t>
  </si>
  <si>
    <t>13ч 29м</t>
  </si>
  <si>
    <t>Мед 1 мл, 50 гр говядина</t>
  </si>
  <si>
    <t>80гр Говядины</t>
  </si>
  <si>
    <t>Обильное питье ( забор мочи), после меда активный, играет</t>
  </si>
  <si>
    <t>12ч 24м</t>
  </si>
  <si>
    <t>Филе куриное 100 гр</t>
  </si>
  <si>
    <t>Активное</t>
  </si>
  <si>
    <t>Не хочет есть</t>
  </si>
  <si>
    <t>Немного говядины</t>
  </si>
  <si>
    <t>Курин. Сердечки с морковью</t>
  </si>
  <si>
    <t>куриные сердечки</t>
  </si>
  <si>
    <t>10 гр корма</t>
  </si>
  <si>
    <t>33 ч 18 м</t>
  </si>
  <si>
    <t>Корм 20 гр насильно</t>
  </si>
  <si>
    <t>Большая доза Канинсулина, уменьшить до 0,5!!!</t>
  </si>
  <si>
    <t>Куриные палочки, корм</t>
  </si>
  <si>
    <t>14 ч 20 м</t>
  </si>
  <si>
    <t>9 ч 49 м</t>
  </si>
  <si>
    <t>корм насильно 75 гр</t>
  </si>
</sst>
</file>

<file path=xl/styles.xml><?xml version="1.0" encoding="utf-8"?>
<styleSheet xmlns="http://schemas.openxmlformats.org/spreadsheetml/2006/main">
  <numFmts count="4">
    <numFmt numFmtId="164" formatCode="0.0"/>
    <numFmt numFmtId="165" formatCode="h:mm;@"/>
    <numFmt numFmtId="166" formatCode="dd/mm/yy\ h:mm;@"/>
    <numFmt numFmtId="167" formatCode="#,##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0" fillId="0" borderId="0" xfId="0" applyNumberFormat="1" applyAlignment="1">
      <alignment horizontal="left"/>
    </xf>
    <xf numFmtId="166" fontId="0" fillId="0" borderId="0" xfId="0" applyNumberFormat="1" applyBorder="1" applyAlignment="1">
      <alignment horizontal="left"/>
    </xf>
    <xf numFmtId="167" fontId="0" fillId="0" borderId="0" xfId="0" applyNumberFormat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7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166" fontId="0" fillId="2" borderId="0" xfId="0" applyNumberFormat="1" applyFill="1" applyAlignment="1">
      <alignment horizontal="left"/>
    </xf>
    <xf numFmtId="165" fontId="0" fillId="2" borderId="0" xfId="0" applyNumberFormat="1" applyFill="1" applyAlignment="1">
      <alignment horizontal="left"/>
    </xf>
    <xf numFmtId="164" fontId="0" fillId="2" borderId="0" xfId="0" applyNumberFormat="1" applyFill="1" applyAlignment="1">
      <alignment horizontal="center"/>
    </xf>
    <xf numFmtId="167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166" fontId="0" fillId="0" borderId="0" xfId="0" applyNumberFormat="1" applyFill="1" applyAlignment="1">
      <alignment horizontal="left"/>
    </xf>
  </cellXfs>
  <cellStyles count="1">
    <cellStyle name="Обычный" xfId="0" builtinId="0"/>
  </cellStyles>
  <dxfs count="28">
    <dxf>
      <numFmt numFmtId="165" formatCode="h:mm;@"/>
      <alignment horizontal="left" vertical="bottom" textRotation="0" wrapText="0" indent="0" relativeIndent="0" justifyLastLine="0" shrinkToFit="0" mergeCell="0" readingOrder="0"/>
    </dxf>
    <dxf>
      <alignment horizontal="left" vertical="bottom" textRotation="0" wrapText="0" indent="0" relativeIndent="0" justifyLastLine="0" shrinkToFit="0" mergeCell="0" readingOrder="0"/>
    </dxf>
    <dxf>
      <alignment horizontal="left" vertical="bottom" textRotation="0" wrapText="0" indent="0" relativeIndent="0" justifyLastLine="0" shrinkToFit="0" mergeCell="0" readingOrder="0"/>
    </dxf>
    <dxf>
      <alignment horizontal="left" vertical="bottom" textRotation="0" wrapText="0" indent="0" relativeIndent="0" justifyLastLine="0" shrinkToFit="0" mergeCell="0" readingOrder="0"/>
    </dxf>
    <dxf>
      <numFmt numFmtId="167" formatCode="#,##0.0"/>
      <alignment horizontal="center" vertical="bottom" textRotation="0" wrapText="0" indent="0" relativeIndent="0" justifyLastLine="0" shrinkToFit="0" mergeCell="0" readingOrder="0"/>
    </dxf>
    <dxf>
      <numFmt numFmtId="165" formatCode="h:mm;@"/>
      <alignment horizontal="left" vertical="bottom" textRotation="0" wrapText="0" indent="0" relativeIndent="0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numFmt numFmtId="164" formatCode="0.0"/>
      <alignment horizontal="center" vertical="bottom" textRotation="0" wrapText="0" indent="0" relativeIndent="0" justifyLastLine="0" shrinkToFit="0" mergeCell="0" readingOrder="0"/>
    </dxf>
    <dxf>
      <numFmt numFmtId="165" formatCode="h:mm;@"/>
      <alignment horizontal="left" vertical="bottom" textRotation="0" wrapText="0" indent="0" relativeIndent="0" justifyLastLine="0" shrinkToFit="0" mergeCell="0" readingOrder="0"/>
    </dxf>
    <dxf>
      <numFmt numFmtId="166" formatCode="dd/mm/yy\ h:mm;@"/>
      <alignment horizontal="left" vertical="bottom" textRotation="0" wrapText="0" indent="0" relativeIndent="0" justifyLastLine="0" shrinkToFit="0" mergeCell="0" readingOrder="0"/>
    </dxf>
    <dxf>
      <numFmt numFmtId="164" formatCode="0.0"/>
      <alignment horizontal="center" vertical="bottom" textRotation="0" wrapText="0" indent="0" relativeIndent="0" justifyLastLine="0" shrinkToFit="0" mergeCell="0" readingOrder="0"/>
    </dxf>
    <dxf>
      <font>
        <b/>
        <i val="0"/>
        <color theme="9" tint="-0.24994659260841701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numFmt numFmtId="165" formatCode="h:mm;@"/>
      <alignment horizontal="left" vertical="bottom" textRotation="0" wrapText="0" indent="0" relativeIndent="255" justifyLastLine="0" shrinkToFit="0" mergeCell="0" readingOrder="0"/>
    </dxf>
    <dxf>
      <alignment horizontal="left" vertical="bottom" textRotation="0" wrapText="0" indent="0" relativeIndent="0" justifyLastLine="0" shrinkToFit="0" mergeCell="0" readingOrder="0"/>
    </dxf>
    <dxf>
      <alignment horizontal="left" vertical="bottom" textRotation="0" wrapText="0" indent="0" relativeIndent="0" justifyLastLine="0" shrinkToFit="0" mergeCell="0" readingOrder="0"/>
    </dxf>
    <dxf>
      <alignment horizontal="left" vertical="bottom" textRotation="0" wrapText="0" indent="0" relativeIndent="255" justifyLastLine="0" shrinkToFit="0" mergeCell="0" readingOrder="0"/>
    </dxf>
    <dxf>
      <numFmt numFmtId="167" formatCode="#,##0.0"/>
      <alignment horizontal="center" vertical="bottom" textRotation="0" wrapText="0" indent="0" relativeIndent="255" justifyLastLine="0" shrinkToFit="0" mergeCell="0" readingOrder="0"/>
    </dxf>
    <dxf>
      <numFmt numFmtId="165" formatCode="h:mm;@"/>
      <alignment horizontal="left" vertical="bottom" textRotation="0" wrapText="0" indent="0" relativeIndent="0" justifyLastLine="0" shrinkToFit="0" mergeCell="0" readingOrder="0"/>
    </dxf>
    <dxf>
      <numFmt numFmtId="164" formatCode="0.0"/>
      <alignment horizontal="center" vertical="bottom" textRotation="0" wrapText="0" indent="0" relativeIndent="255" justifyLastLine="0" shrinkToFit="0" mergeCell="0" readingOrder="0"/>
    </dxf>
    <dxf>
      <numFmt numFmtId="165" formatCode="h:mm;@"/>
      <alignment horizontal="left" vertical="bottom" textRotation="0" wrapText="0" indent="0" relativeIndent="255" justifyLastLine="0" shrinkToFit="0" mergeCell="0" readingOrder="0"/>
    </dxf>
    <dxf>
      <numFmt numFmtId="166" formatCode="dd/mm/yy\ h:mm;@"/>
      <alignment horizontal="left" vertical="bottom" textRotation="0" wrapText="0" indent="0" relativeIndent="255" justifyLastLine="0" shrinkToFit="0" mergeCell="0" readingOrder="0"/>
    </dxf>
    <dxf>
      <alignment horizontal="left" vertical="bottom" textRotation="0" wrapText="0" indent="0" relativeIndent="255" justifyLastLine="0" shrinkToFit="0" mergeCell="0" readingOrder="0"/>
    </dxf>
    <dxf>
      <alignment horizontal="left" vertical="bottom" textRotation="0" wrapText="0" indent="0" relativeIndent="255" justifyLastLine="0" shrinkToFit="0" mergeCell="0" readingOrder="0"/>
    </dxf>
    <dxf>
      <alignment horizontal="center" vertical="center" textRotation="0" wrapText="1" indent="0" relativeIndent="255" justifyLastLine="0" shrinkToFit="0" mergeCell="0" readingOrder="0"/>
    </dxf>
  </dxfs>
  <tableStyles count="0" defaultTableStyle="TableStyleMedium9" defaultPivotStyle="PivotStyleLight16"/>
  <colors>
    <mruColors>
      <color rgb="FFFFFFCC"/>
      <color rgb="FF3D7B5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J56" totalsRowCount="1" headerRowDxfId="27" dataDxfId="26" totalsRowDxfId="25">
  <autoFilter ref="A1:J55">
    <filterColumn colId="3"/>
    <filterColumn colId="4"/>
    <filterColumn colId="5"/>
    <filterColumn colId="7"/>
    <filterColumn colId="8"/>
  </autoFilter>
  <tableColumns count="10">
    <tableColumn id="1" name="Дата" totalsRowLabel="Итог" dataDxfId="24" totalsRowDxfId="9"/>
    <tableColumn id="3" name="Еда ( время)" dataDxfId="23" totalsRowDxfId="8"/>
    <tableColumn id="4" name="ГК" totalsRowFunction="average" dataDxfId="22" totalsRowDxfId="7"/>
    <tableColumn id="11" name="Инсулин" dataDxfId="10" totalsRowDxfId="6"/>
    <tableColumn id="10" name="Время между замерами" dataDxfId="21" totalsRowDxfId="5">
      <calculatedColumnFormula>Таблица1[[#This Row],[Дата]]-A1</calculatedColumnFormula>
    </tableColumn>
    <tableColumn id="9" name="Изменения ГК" dataDxfId="20" totalsRowDxfId="4">
      <calculatedColumnFormula>Таблица1[[#This Row],[ГК]]-C1</calculatedColumnFormula>
    </tableColumn>
    <tableColumn id="6" name="Состояние" dataDxfId="19" totalsRowDxfId="3"/>
    <tableColumn id="13" name="Добавки/ еда" dataDxfId="18" totalsRowDxfId="2"/>
    <tableColumn id="14" name="Комментарий" dataDxfId="17" totalsRowDxfId="1"/>
    <tableColumn id="7" name="Между  инсулином" totalsRowFunction="count" dataDxfId="16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6"/>
  <sheetViews>
    <sheetView tabSelected="1" topLeftCell="A7" workbookViewId="0">
      <selection activeCell="I34" sqref="I34"/>
    </sheetView>
  </sheetViews>
  <sheetFormatPr defaultColWidth="0" defaultRowHeight="15"/>
  <cols>
    <col min="1" max="1" width="15.5703125" style="11" customWidth="1"/>
    <col min="2" max="2" width="13" style="1" customWidth="1"/>
    <col min="3" max="3" width="9.28515625" style="16" bestFit="1" customWidth="1"/>
    <col min="4" max="4" width="9.28515625" style="5" customWidth="1"/>
    <col min="5" max="5" width="10.5703125" style="1" customWidth="1"/>
    <col min="6" max="6" width="9.28515625" style="14" customWidth="1"/>
    <col min="7" max="7" width="18.28515625" style="2" customWidth="1"/>
    <col min="8" max="8" width="29.42578125" style="2" customWidth="1"/>
    <col min="9" max="9" width="62" style="2" customWidth="1"/>
    <col min="10" max="10" width="9.28515625" style="1" customWidth="1"/>
    <col min="11" max="16384" width="9.140625" style="2" hidden="1"/>
  </cols>
  <sheetData>
    <row r="1" spans="1:10" s="9" customFormat="1" ht="48" customHeight="1">
      <c r="A1" s="10" t="s">
        <v>0</v>
      </c>
      <c r="B1" s="6" t="s">
        <v>10</v>
      </c>
      <c r="C1" s="7" t="s">
        <v>1</v>
      </c>
      <c r="D1" s="8" t="s">
        <v>8</v>
      </c>
      <c r="E1" s="6" t="s">
        <v>12</v>
      </c>
      <c r="F1" s="13" t="s">
        <v>11</v>
      </c>
      <c r="G1" s="9" t="s">
        <v>3</v>
      </c>
      <c r="H1" s="9" t="s">
        <v>15</v>
      </c>
      <c r="I1" s="9" t="s">
        <v>6</v>
      </c>
      <c r="J1" s="6" t="s">
        <v>16</v>
      </c>
    </row>
    <row r="2" spans="1:10">
      <c r="A2" s="11">
        <v>44332.868750000001</v>
      </c>
      <c r="B2" s="1" t="s">
        <v>2</v>
      </c>
      <c r="C2" s="16">
        <v>4.2</v>
      </c>
      <c r="D2" s="16"/>
      <c r="G2" s="2" t="s">
        <v>5</v>
      </c>
    </row>
    <row r="3" spans="1:10" ht="28.5" customHeight="1">
      <c r="A3" s="11">
        <v>44333.60833333333</v>
      </c>
      <c r="B3" s="1" t="s">
        <v>2</v>
      </c>
      <c r="C3" s="16">
        <v>7.8</v>
      </c>
      <c r="D3" s="16"/>
      <c r="E3" s="1">
        <f>Таблица1[[#This Row],[Дата]]-A2</f>
        <v>0.73958333332848269</v>
      </c>
      <c r="F3" s="14">
        <f>Таблица1[[#This Row],[ГК]]-C2</f>
        <v>3.5999999999999996</v>
      </c>
      <c r="G3" s="2" t="s">
        <v>5</v>
      </c>
      <c r="I3" s="2" t="s">
        <v>9</v>
      </c>
    </row>
    <row r="4" spans="1:10">
      <c r="A4" s="11">
        <v>44333.734027777777</v>
      </c>
      <c r="B4" s="1" t="s">
        <v>2</v>
      </c>
      <c r="C4" s="16">
        <v>8.6999999999999993</v>
      </c>
      <c r="D4" s="16"/>
      <c r="E4" s="1">
        <f>Таблица1[[#This Row],[Дата]]-A3</f>
        <v>0.12569444444670808</v>
      </c>
      <c r="F4" s="14">
        <f>Таблица1[[#This Row],[ГК]]-C3</f>
        <v>0.89999999999999947</v>
      </c>
      <c r="G4" s="2" t="s">
        <v>5</v>
      </c>
      <c r="I4" s="2" t="s">
        <v>9</v>
      </c>
    </row>
    <row r="5" spans="1:10">
      <c r="A5" s="18">
        <v>44333.888888888891</v>
      </c>
      <c r="B5" s="19" t="s">
        <v>2</v>
      </c>
      <c r="C5" s="20">
        <v>13.9</v>
      </c>
      <c r="D5" s="20">
        <v>1</v>
      </c>
      <c r="E5" s="19">
        <f>Таблица1[[#This Row],[Дата]]-A4</f>
        <v>0.15486111111385981</v>
      </c>
      <c r="F5" s="21">
        <f>Таблица1[[#This Row],[ГК]]-C4</f>
        <v>5.2000000000000011</v>
      </c>
      <c r="G5" s="22" t="s">
        <v>5</v>
      </c>
      <c r="H5" s="22"/>
      <c r="I5" s="22" t="s">
        <v>9</v>
      </c>
      <c r="J5" s="19" t="s">
        <v>17</v>
      </c>
    </row>
    <row r="6" spans="1:10" ht="29.25" customHeight="1">
      <c r="A6" s="11">
        <v>44334.340277777781</v>
      </c>
      <c r="B6" s="1" t="s">
        <v>2</v>
      </c>
      <c r="C6" s="16">
        <v>4.2</v>
      </c>
      <c r="D6" s="16"/>
      <c r="E6" s="1">
        <f>Таблица1[[#This Row],[Дата]]-A5</f>
        <v>0.45138888889050577</v>
      </c>
      <c r="F6" s="14">
        <f>Таблица1[[#This Row],[ГК]]-C5</f>
        <v>-9.6999999999999993</v>
      </c>
      <c r="G6" s="2" t="s">
        <v>5</v>
      </c>
      <c r="I6" s="2" t="s">
        <v>9</v>
      </c>
    </row>
    <row r="7" spans="1:10">
      <c r="A7" s="18">
        <v>44334.450694444444</v>
      </c>
      <c r="B7" s="19">
        <v>0.3888888888888889</v>
      </c>
      <c r="C7" s="20">
        <v>14.6</v>
      </c>
      <c r="D7" s="20">
        <v>1</v>
      </c>
      <c r="E7" s="19">
        <f>Таблица1[[#This Row],[Дата]]-A6</f>
        <v>0.11041666666278616</v>
      </c>
      <c r="F7" s="21">
        <f>Таблица1[[#This Row],[ГК]]-C6</f>
        <v>10.399999999999999</v>
      </c>
      <c r="G7" s="22" t="s">
        <v>4</v>
      </c>
      <c r="H7" s="22" t="s">
        <v>20</v>
      </c>
      <c r="I7" s="22" t="s">
        <v>9</v>
      </c>
      <c r="J7" s="19" t="s">
        <v>18</v>
      </c>
    </row>
    <row r="8" spans="1:10">
      <c r="A8" s="11">
        <v>44334.479861111111</v>
      </c>
      <c r="C8" s="16">
        <v>13.5</v>
      </c>
      <c r="D8" s="16"/>
      <c r="E8" s="1">
        <f>Таблица1[[#This Row],[Дата]]-A7</f>
        <v>2.9166666667151731E-2</v>
      </c>
      <c r="F8" s="14">
        <f>Таблица1[[#This Row],[ГК]]-C7</f>
        <v>-1.0999999999999996</v>
      </c>
      <c r="G8" s="2" t="s">
        <v>4</v>
      </c>
    </row>
    <row r="9" spans="1:10">
      <c r="A9" s="11">
        <v>44334.543749999997</v>
      </c>
      <c r="C9" s="16">
        <v>2.6</v>
      </c>
      <c r="D9" s="16"/>
      <c r="E9" s="1">
        <f>Таблица1[[#This Row],[Дата]]-A8</f>
        <v>6.3888888886140194E-2</v>
      </c>
      <c r="F9" s="14">
        <f>Таблица1[[#This Row],[ГК]]-C8</f>
        <v>-10.9</v>
      </c>
      <c r="G9" s="2" t="s">
        <v>13</v>
      </c>
      <c r="H9" s="2" t="s">
        <v>14</v>
      </c>
    </row>
    <row r="10" spans="1:10">
      <c r="A10" s="11">
        <v>44334.549305555556</v>
      </c>
      <c r="C10" s="16">
        <v>3.2</v>
      </c>
      <c r="D10" s="16"/>
      <c r="E10" s="1">
        <f>Таблица1[[#This Row],[Дата]]-A9</f>
        <v>5.5555555591126904E-3</v>
      </c>
      <c r="F10" s="14">
        <f>Таблица1[[#This Row],[ГК]]-C9</f>
        <v>0.60000000000000009</v>
      </c>
      <c r="G10" s="2" t="s">
        <v>4</v>
      </c>
    </row>
    <row r="11" spans="1:10">
      <c r="A11" s="11">
        <v>44334.651388888888</v>
      </c>
      <c r="B11" s="1">
        <v>0.65277777777777779</v>
      </c>
      <c r="C11" s="16">
        <v>2.2999999999999998</v>
      </c>
      <c r="D11" s="16"/>
      <c r="E11" s="1">
        <f>Таблица1[[#This Row],[Дата]]-A10</f>
        <v>0.10208333333139308</v>
      </c>
      <c r="F11" s="14">
        <f>Таблица1[[#This Row],[ГК]]-C10</f>
        <v>-0.90000000000000036</v>
      </c>
      <c r="G11" s="2" t="s">
        <v>13</v>
      </c>
      <c r="H11" s="2" t="s">
        <v>19</v>
      </c>
    </row>
    <row r="12" spans="1:10">
      <c r="A12" s="11">
        <v>44334.686805555553</v>
      </c>
      <c r="C12" s="16">
        <v>2.7</v>
      </c>
      <c r="D12" s="16"/>
      <c r="E12" s="1">
        <f>Таблица1[[#This Row],[Дата]]-A11</f>
        <v>3.5416666665696539E-2</v>
      </c>
      <c r="F12" s="14">
        <f>Таблица1[[#This Row],[ГК]]-C11</f>
        <v>0.40000000000000036</v>
      </c>
      <c r="G12" s="2" t="s">
        <v>13</v>
      </c>
      <c r="H12" s="2" t="s">
        <v>14</v>
      </c>
    </row>
    <row r="13" spans="1:10">
      <c r="A13" s="11">
        <v>44334.731944444444</v>
      </c>
      <c r="C13" s="16">
        <v>2.9</v>
      </c>
      <c r="D13" s="16"/>
      <c r="E13" s="1">
        <f>Таблица1[[#This Row],[Дата]]-A12</f>
        <v>4.5138888890505768E-2</v>
      </c>
      <c r="F13" s="14">
        <f>Таблица1[[#This Row],[ГК]]-C12</f>
        <v>0.19999999999999973</v>
      </c>
      <c r="G13" s="2" t="s">
        <v>13</v>
      </c>
      <c r="H13" s="2" t="s">
        <v>14</v>
      </c>
      <c r="I13" s="2" t="s">
        <v>21</v>
      </c>
    </row>
    <row r="14" spans="1:10">
      <c r="A14" s="11">
        <v>44334.913888888892</v>
      </c>
      <c r="B14" s="1">
        <v>0.875</v>
      </c>
      <c r="C14" s="16">
        <v>16.399999999999999</v>
      </c>
      <c r="D14" s="16"/>
      <c r="E14" s="1">
        <f>Таблица1[[#This Row],[Дата]]-A13</f>
        <v>0.18194444444816327</v>
      </c>
      <c r="F14" s="14">
        <f>Таблица1[[#This Row],[ГК]]-C13</f>
        <v>13.499999999999998</v>
      </c>
      <c r="G14" s="2" t="s">
        <v>5</v>
      </c>
    </row>
    <row r="15" spans="1:10">
      <c r="A15" s="18">
        <v>44334.967361111114</v>
      </c>
      <c r="B15" s="19"/>
      <c r="C15" s="20">
        <v>18.2</v>
      </c>
      <c r="D15" s="20">
        <v>1</v>
      </c>
      <c r="E15" s="19">
        <f>Таблица1[[#This Row],[Дата]]-A14</f>
        <v>5.3472222221898846E-2</v>
      </c>
      <c r="F15" s="21">
        <f>Таблица1[[#This Row],[ГК]]-C14</f>
        <v>1.8000000000000007</v>
      </c>
      <c r="G15" s="22" t="s">
        <v>5</v>
      </c>
      <c r="H15" s="22" t="s">
        <v>29</v>
      </c>
      <c r="I15" s="22" t="s">
        <v>9</v>
      </c>
      <c r="J15" s="19" t="s">
        <v>22</v>
      </c>
    </row>
    <row r="16" spans="1:10" ht="29.25" customHeight="1">
      <c r="A16" s="23">
        <v>44335.007638888892</v>
      </c>
      <c r="B16" s="1">
        <v>0.97916666666666663</v>
      </c>
      <c r="C16" s="16">
        <v>11.9</v>
      </c>
      <c r="D16" s="16"/>
      <c r="E16" s="1">
        <f>Таблица1[[#This Row],[Дата]]-A15</f>
        <v>4.0277777778101154E-2</v>
      </c>
      <c r="F16" s="14">
        <f>Таблица1[[#This Row],[ГК]]-C15</f>
        <v>-6.2999999999999989</v>
      </c>
      <c r="G16" s="2" t="s">
        <v>5</v>
      </c>
      <c r="H16" s="2" t="s">
        <v>23</v>
      </c>
    </row>
    <row r="17" spans="1:10">
      <c r="A17" s="23">
        <v>44335.334722222222</v>
      </c>
      <c r="C17" s="16">
        <v>6.3</v>
      </c>
      <c r="D17" s="16"/>
      <c r="E17" s="1">
        <f>Таблица1[[#This Row],[Дата]]-A16</f>
        <v>0.32708333332993789</v>
      </c>
      <c r="F17" s="14">
        <f>Таблица1[[#This Row],[ГК]]-C16</f>
        <v>-5.6000000000000005</v>
      </c>
      <c r="G17" s="2" t="s">
        <v>24</v>
      </c>
    </row>
    <row r="18" spans="1:10">
      <c r="A18" s="23">
        <v>44335.613888888889</v>
      </c>
      <c r="C18" s="16">
        <v>12.5</v>
      </c>
      <c r="D18" s="16"/>
      <c r="E18" s="1">
        <f>Таблица1[[#This Row],[Дата]]-A17</f>
        <v>0.27916666666715173</v>
      </c>
      <c r="F18" s="14">
        <f>Таблица1[[#This Row],[ГК]]-C17</f>
        <v>6.2</v>
      </c>
      <c r="G18" s="2" t="s">
        <v>5</v>
      </c>
      <c r="I18" s="2" t="s">
        <v>25</v>
      </c>
    </row>
    <row r="19" spans="1:10">
      <c r="A19" s="23">
        <v>44335.68472222222</v>
      </c>
      <c r="B19" s="1">
        <v>0.58333333333333337</v>
      </c>
      <c r="C19" s="16">
        <v>17.100000000000001</v>
      </c>
      <c r="D19" s="16"/>
      <c r="E19" s="1">
        <f>Таблица1[[#This Row],[Дата]]-A18</f>
        <v>7.0833333331393078E-2</v>
      </c>
      <c r="F19" s="14">
        <f>Таблица1[[#This Row],[ГК]]-C18</f>
        <v>4.6000000000000014</v>
      </c>
      <c r="G19" s="2" t="s">
        <v>4</v>
      </c>
      <c r="H19" s="2" t="s">
        <v>26</v>
      </c>
    </row>
    <row r="20" spans="1:10">
      <c r="A20" s="23">
        <v>44335.729861111111</v>
      </c>
      <c r="C20" s="16">
        <v>17.7</v>
      </c>
      <c r="D20" s="16"/>
      <c r="E20" s="1">
        <f>Таблица1[[#This Row],[Дата]]-A19</f>
        <v>4.5138888890505768E-2</v>
      </c>
      <c r="F20" s="14">
        <f>Таблица1[[#This Row],[ГК]]-C19</f>
        <v>0.59999999999999787</v>
      </c>
      <c r="G20" s="2" t="s">
        <v>4</v>
      </c>
    </row>
    <row r="21" spans="1:10">
      <c r="A21" s="23">
        <v>44335.780555555553</v>
      </c>
      <c r="C21" s="16">
        <v>17.3</v>
      </c>
      <c r="D21" s="16"/>
      <c r="E21" s="1">
        <f>Таблица1[[#This Row],[Дата]]-A20</f>
        <v>5.0694444442342501E-2</v>
      </c>
      <c r="F21" s="14">
        <f>Таблица1[[#This Row],[ГК]]-C20</f>
        <v>-0.39999999999999858</v>
      </c>
      <c r="G21" s="2" t="s">
        <v>4</v>
      </c>
    </row>
    <row r="22" spans="1:10">
      <c r="A22" s="23">
        <v>44335.854861111111</v>
      </c>
      <c r="B22" s="1">
        <v>0.85416666666666663</v>
      </c>
      <c r="C22" s="16">
        <v>15.9</v>
      </c>
      <c r="D22" s="16"/>
      <c r="E22" s="1">
        <f>Таблица1[[#This Row],[Дата]]-A21</f>
        <v>7.4305555557657499E-2</v>
      </c>
      <c r="F22" s="14">
        <f>Таблица1[[#This Row],[ГК]]-C21</f>
        <v>-1.4000000000000004</v>
      </c>
      <c r="G22" s="2" t="s">
        <v>5</v>
      </c>
      <c r="H22" s="2" t="s">
        <v>27</v>
      </c>
    </row>
    <row r="23" spans="1:10">
      <c r="A23" s="23">
        <v>44335.975694444445</v>
      </c>
      <c r="C23" s="16">
        <v>14.8</v>
      </c>
      <c r="D23" s="16"/>
      <c r="E23" s="1">
        <f>Таблица1[[#This Row],[Дата]]-A22</f>
        <v>0.12083333333430346</v>
      </c>
      <c r="F23" s="14">
        <f>Таблица1[[#This Row],[ГК]]-C22</f>
        <v>-1.0999999999999996</v>
      </c>
      <c r="G23" s="2" t="s">
        <v>5</v>
      </c>
    </row>
    <row r="24" spans="1:10" ht="30" customHeight="1">
      <c r="A24" s="18">
        <v>44336.354861111111</v>
      </c>
      <c r="B24" s="19">
        <v>0.35416666666666669</v>
      </c>
      <c r="C24" s="20">
        <v>17</v>
      </c>
      <c r="D24" s="20">
        <v>1</v>
      </c>
      <c r="E24" s="19">
        <f>Таблица1[[#This Row],[Дата]]-A23</f>
        <v>0.37916666666569654</v>
      </c>
      <c r="F24" s="21">
        <f>Таблица1[[#This Row],[ГК]]-C23</f>
        <v>2.1999999999999993</v>
      </c>
      <c r="G24" s="22" t="s">
        <v>4</v>
      </c>
      <c r="H24" s="22" t="s">
        <v>28</v>
      </c>
      <c r="I24" s="22" t="s">
        <v>32</v>
      </c>
      <c r="J24" s="19" t="s">
        <v>30</v>
      </c>
    </row>
    <row r="25" spans="1:10">
      <c r="A25" s="23">
        <v>44336.418055555558</v>
      </c>
      <c r="C25" s="16">
        <v>11.6</v>
      </c>
      <c r="D25" s="16"/>
      <c r="E25" s="1">
        <f>Таблица1[[#This Row],[Дата]]-A24</f>
        <v>6.3194444446708076E-2</v>
      </c>
      <c r="F25" s="14">
        <f>Таблица1[[#This Row],[ГК]]-C24</f>
        <v>-5.4</v>
      </c>
      <c r="G25" s="2" t="s">
        <v>4</v>
      </c>
    </row>
    <row r="26" spans="1:10">
      <c r="A26" s="23">
        <v>44336.495833333334</v>
      </c>
      <c r="C26" s="16">
        <v>1.9</v>
      </c>
      <c r="D26" s="16"/>
      <c r="E26" s="1">
        <f>Таблица1[[#This Row],[Дата]]-A25</f>
        <v>7.7777777776645962E-2</v>
      </c>
      <c r="F26" s="14">
        <f>Таблица1[[#This Row],[ГК]]-C25</f>
        <v>-9.6999999999999993</v>
      </c>
      <c r="G26" s="2" t="s">
        <v>13</v>
      </c>
      <c r="H26" s="2" t="s">
        <v>14</v>
      </c>
    </row>
    <row r="27" spans="1:10">
      <c r="A27" s="23">
        <v>44336.595138888886</v>
      </c>
      <c r="C27" s="16">
        <v>2.2999999999999998</v>
      </c>
      <c r="D27" s="16"/>
      <c r="E27" s="1">
        <f>Таблица1[[#This Row],[Дата]]-A26</f>
        <v>9.9305555551836733E-2</v>
      </c>
      <c r="F27" s="14">
        <f>Таблица1[[#This Row],[ГК]]-C26</f>
        <v>0.39999999999999991</v>
      </c>
      <c r="G27" s="2" t="s">
        <v>13</v>
      </c>
      <c r="H27" s="2" t="s">
        <v>14</v>
      </c>
      <c r="I27" s="2" t="s">
        <v>31</v>
      </c>
    </row>
    <row r="28" spans="1:10">
      <c r="A28" s="23">
        <v>44336.663888888892</v>
      </c>
      <c r="C28" s="16">
        <v>4.9000000000000004</v>
      </c>
      <c r="D28" s="16"/>
      <c r="E28" s="1">
        <f>Таблица1[[#This Row],[Дата]]-A27</f>
        <v>6.8750000005820766E-2</v>
      </c>
      <c r="F28" s="14">
        <f>Таблица1[[#This Row],[ГК]]-C27</f>
        <v>2.6000000000000005</v>
      </c>
      <c r="G28" s="2" t="s">
        <v>24</v>
      </c>
    </row>
    <row r="29" spans="1:10">
      <c r="A29" s="18">
        <v>44336.95208333333</v>
      </c>
      <c r="B29" s="19">
        <v>0.91666666666666663</v>
      </c>
      <c r="C29" s="20">
        <v>19.7</v>
      </c>
      <c r="D29" s="20">
        <v>0.5</v>
      </c>
      <c r="E29" s="19">
        <f>Таблица1[[#This Row],[Дата]]-A28</f>
        <v>0.28819444443797693</v>
      </c>
      <c r="F29" s="21">
        <f>Таблица1[[#This Row],[ГК]]-C28</f>
        <v>14.799999999999999</v>
      </c>
      <c r="G29" s="22" t="s">
        <v>5</v>
      </c>
      <c r="H29" s="22" t="s">
        <v>33</v>
      </c>
      <c r="I29" s="22"/>
      <c r="J29" s="19" t="s">
        <v>34</v>
      </c>
    </row>
    <row r="30" spans="1:10">
      <c r="A30" s="23">
        <v>44336.977777777778</v>
      </c>
      <c r="C30" s="16">
        <v>16.8</v>
      </c>
      <c r="D30" s="16"/>
      <c r="E30" s="1">
        <f>Таблица1[[#This Row],[Дата]]-A29</f>
        <v>2.5694444448163267E-2</v>
      </c>
      <c r="F30" s="14">
        <f>Таблица1[[#This Row],[ГК]]-C29</f>
        <v>-2.8999999999999986</v>
      </c>
      <c r="G30" s="2" t="s">
        <v>5</v>
      </c>
    </row>
    <row r="31" spans="1:10" ht="31.5" customHeight="1">
      <c r="A31" s="18">
        <v>44337.361111111109</v>
      </c>
      <c r="B31" s="19">
        <v>0.3611111111111111</v>
      </c>
      <c r="C31" s="20">
        <v>11</v>
      </c>
      <c r="D31" s="20">
        <v>0.5</v>
      </c>
      <c r="E31" s="19">
        <f>Таблица1[[#This Row],[Дата]]-A30</f>
        <v>0.38333333333139308</v>
      </c>
      <c r="F31" s="21">
        <f>Таблица1[[#This Row],[ГК]]-C30</f>
        <v>-5.8000000000000007</v>
      </c>
      <c r="G31" s="22" t="s">
        <v>5</v>
      </c>
      <c r="H31" s="22" t="s">
        <v>36</v>
      </c>
      <c r="I31" s="22"/>
      <c r="J31" s="19" t="s">
        <v>35</v>
      </c>
    </row>
    <row r="32" spans="1:10">
      <c r="A32" s="12"/>
      <c r="B32" s="3"/>
      <c r="D32" s="16"/>
      <c r="E32" s="3">
        <f>Таблица1[[#This Row],[Дата]]-A31</f>
        <v>-44337.361111111109</v>
      </c>
      <c r="F32" s="15">
        <f>Таблица1[[#This Row],[ГК]]-C31</f>
        <v>-11</v>
      </c>
      <c r="G32" s="4"/>
      <c r="H32" s="4"/>
      <c r="I32" s="4"/>
      <c r="J32" s="3"/>
    </row>
    <row r="33" spans="4:6">
      <c r="D33" s="16"/>
      <c r="E33" s="1">
        <f>Таблица1[[#This Row],[Дата]]-A32</f>
        <v>0</v>
      </c>
      <c r="F33" s="14">
        <f>Таблица1[[#This Row],[ГК]]-C32</f>
        <v>0</v>
      </c>
    </row>
    <row r="34" spans="4:6">
      <c r="D34" s="16"/>
      <c r="E34" s="1">
        <f>Таблица1[[#This Row],[Дата]]-A33</f>
        <v>0</v>
      </c>
      <c r="F34" s="14">
        <f>Таблица1[[#This Row],[ГК]]-C33</f>
        <v>0</v>
      </c>
    </row>
    <row r="35" spans="4:6">
      <c r="D35" s="16"/>
      <c r="E35" s="1">
        <f>Таблица1[[#This Row],[Дата]]-A34</f>
        <v>0</v>
      </c>
      <c r="F35" s="14">
        <f>Таблица1[[#This Row],[ГК]]-C34</f>
        <v>0</v>
      </c>
    </row>
    <row r="36" spans="4:6">
      <c r="D36" s="16"/>
      <c r="E36" s="1">
        <f>Таблица1[[#This Row],[Дата]]-A35</f>
        <v>0</v>
      </c>
      <c r="F36" s="14">
        <f>Таблица1[[#This Row],[ГК]]-C35</f>
        <v>0</v>
      </c>
    </row>
    <row r="37" spans="4:6">
      <c r="D37" s="16"/>
      <c r="E37" s="1">
        <f>Таблица1[[#This Row],[Дата]]-A36</f>
        <v>0</v>
      </c>
      <c r="F37" s="14">
        <f>Таблица1[[#This Row],[ГК]]-C36</f>
        <v>0</v>
      </c>
    </row>
    <row r="38" spans="4:6">
      <c r="D38" s="16"/>
      <c r="E38" s="1">
        <f>Таблица1[[#This Row],[Дата]]-A37</f>
        <v>0</v>
      </c>
      <c r="F38" s="14">
        <f>Таблица1[[#This Row],[ГК]]-C37</f>
        <v>0</v>
      </c>
    </row>
    <row r="39" spans="4:6">
      <c r="D39" s="16"/>
      <c r="E39" s="1">
        <f>Таблица1[[#This Row],[Дата]]-A38</f>
        <v>0</v>
      </c>
      <c r="F39" s="14">
        <f>Таблица1[[#This Row],[ГК]]-C38</f>
        <v>0</v>
      </c>
    </row>
    <row r="40" spans="4:6">
      <c r="D40" s="16"/>
      <c r="E40" s="1">
        <f>Таблица1[[#This Row],[Дата]]-A39</f>
        <v>0</v>
      </c>
      <c r="F40" s="14">
        <f>Таблица1[[#This Row],[ГК]]-C39</f>
        <v>0</v>
      </c>
    </row>
    <row r="41" spans="4:6">
      <c r="D41" s="16"/>
      <c r="E41" s="1">
        <f>Таблица1[[#This Row],[Дата]]-A40</f>
        <v>0</v>
      </c>
      <c r="F41" s="14">
        <f>Таблица1[[#This Row],[ГК]]-C40</f>
        <v>0</v>
      </c>
    </row>
    <row r="42" spans="4:6">
      <c r="D42" s="16"/>
      <c r="E42" s="1">
        <f>Таблица1[[#This Row],[Дата]]-A41</f>
        <v>0</v>
      </c>
      <c r="F42" s="14">
        <f>Таблица1[[#This Row],[ГК]]-C41</f>
        <v>0</v>
      </c>
    </row>
    <row r="43" spans="4:6">
      <c r="D43" s="16"/>
      <c r="E43" s="1">
        <f>Таблица1[[#This Row],[Дата]]-A42</f>
        <v>0</v>
      </c>
      <c r="F43" s="14">
        <f>Таблица1[[#This Row],[ГК]]-C42</f>
        <v>0</v>
      </c>
    </row>
    <row r="44" spans="4:6">
      <c r="D44" s="16"/>
      <c r="E44" s="1">
        <f>Таблица1[[#This Row],[Дата]]-A43</f>
        <v>0</v>
      </c>
      <c r="F44" s="14">
        <f>Таблица1[[#This Row],[ГК]]-C43</f>
        <v>0</v>
      </c>
    </row>
    <row r="45" spans="4:6">
      <c r="D45" s="16"/>
      <c r="E45" s="1">
        <f>Таблица1[[#This Row],[Дата]]-A44</f>
        <v>0</v>
      </c>
      <c r="F45" s="14">
        <f>Таблица1[[#This Row],[ГК]]-C44</f>
        <v>0</v>
      </c>
    </row>
    <row r="46" spans="4:6">
      <c r="D46" s="16"/>
      <c r="E46" s="1">
        <f>Таблица1[[#This Row],[Дата]]-A45</f>
        <v>0</v>
      </c>
      <c r="F46" s="14">
        <f>Таблица1[[#This Row],[ГК]]-C45</f>
        <v>0</v>
      </c>
    </row>
    <row r="47" spans="4:6">
      <c r="D47" s="16"/>
      <c r="E47" s="1">
        <f>Таблица1[[#This Row],[Дата]]-A46</f>
        <v>0</v>
      </c>
      <c r="F47" s="14">
        <f>Таблица1[[#This Row],[ГК]]-C46</f>
        <v>0</v>
      </c>
    </row>
    <row r="48" spans="4:6">
      <c r="D48" s="16"/>
      <c r="E48" s="1">
        <f>Таблица1[[#This Row],[Дата]]-A47</f>
        <v>0</v>
      </c>
      <c r="F48" s="14">
        <f>Таблица1[[#This Row],[ГК]]-C47</f>
        <v>0</v>
      </c>
    </row>
    <row r="49" spans="1:10">
      <c r="D49" s="16"/>
      <c r="E49" s="1">
        <f>Таблица1[[#This Row],[Дата]]-A48</f>
        <v>0</v>
      </c>
      <c r="F49" s="14">
        <f>Таблица1[[#This Row],[ГК]]-C48</f>
        <v>0</v>
      </c>
    </row>
    <row r="50" spans="1:10">
      <c r="D50" s="16"/>
      <c r="E50" s="1">
        <f>Таблица1[[#This Row],[Дата]]-A49</f>
        <v>0</v>
      </c>
      <c r="F50" s="14">
        <f>Таблица1[[#This Row],[ГК]]-C49</f>
        <v>0</v>
      </c>
    </row>
    <row r="51" spans="1:10">
      <c r="D51" s="16"/>
      <c r="E51" s="1">
        <f>Таблица1[[#This Row],[Дата]]-A50</f>
        <v>0</v>
      </c>
      <c r="F51" s="14">
        <f>Таблица1[[#This Row],[ГК]]-C50</f>
        <v>0</v>
      </c>
    </row>
    <row r="52" spans="1:10">
      <c r="D52" s="16"/>
      <c r="E52" s="1">
        <f>Таблица1[[#This Row],[Дата]]-A51</f>
        <v>0</v>
      </c>
      <c r="F52" s="14">
        <f>Таблица1[[#This Row],[ГК]]-C51</f>
        <v>0</v>
      </c>
    </row>
    <row r="53" spans="1:10">
      <c r="D53" s="16"/>
      <c r="E53" s="1">
        <f>Таблица1[[#This Row],[Дата]]-A52</f>
        <v>0</v>
      </c>
      <c r="F53" s="14">
        <f>Таблица1[[#This Row],[ГК]]-C52</f>
        <v>0</v>
      </c>
    </row>
    <row r="54" spans="1:10">
      <c r="D54" s="16"/>
      <c r="E54" s="1">
        <f>Таблица1[[#This Row],[Дата]]-A53</f>
        <v>0</v>
      </c>
      <c r="F54" s="14">
        <f>Таблица1[[#This Row],[ГК]]-C53</f>
        <v>0</v>
      </c>
    </row>
    <row r="55" spans="1:10">
      <c r="A55" s="12"/>
      <c r="B55" s="3"/>
      <c r="C55" s="17"/>
      <c r="D55" s="17"/>
      <c r="E55" s="3">
        <f>Таблица1[[#This Row],[Дата]]-A54</f>
        <v>0</v>
      </c>
      <c r="F55" s="15">
        <f>Таблица1[[#This Row],[ГК]]-C54</f>
        <v>0</v>
      </c>
      <c r="G55" s="4"/>
      <c r="H55" s="4"/>
      <c r="I55" s="4"/>
      <c r="J55" s="3"/>
    </row>
    <row r="56" spans="1:10">
      <c r="A56" s="11" t="s">
        <v>7</v>
      </c>
      <c r="C56" s="16">
        <f>SUBTOTAL(101,[ГК])</f>
        <v>10.463333333333333</v>
      </c>
      <c r="J56" s="1">
        <f>SUBTOTAL(103,[Между  инсулином])</f>
        <v>6</v>
      </c>
    </row>
  </sheetData>
  <conditionalFormatting sqref="C1:D1048576">
    <cfRule type="cellIs" dxfId="15" priority="5" operator="between">
      <formula>10.1</formula>
      <formula>50</formula>
    </cfRule>
    <cfRule type="cellIs" dxfId="14" priority="6" operator="between">
      <formula>3</formula>
      <formula>10</formula>
    </cfRule>
  </conditionalFormatting>
  <conditionalFormatting sqref="F1:F1048576">
    <cfRule type="cellIs" dxfId="13" priority="3" operator="between">
      <formula>0</formula>
      <formula>50</formula>
    </cfRule>
    <cfRule type="cellIs" dxfId="12" priority="4" operator="between">
      <formula>0</formula>
      <formula>-50</formula>
    </cfRule>
  </conditionalFormatting>
  <conditionalFormatting sqref="C1:C1048576">
    <cfRule type="cellIs" dxfId="11" priority="1" operator="between">
      <formula>0</formula>
      <formula>3</formula>
    </cfRule>
  </conditionalFormatting>
  <pageMargins left="0.25" right="0.25" top="0.75" bottom="0.75" header="0.3" footer="0.3"/>
  <pageSetup paperSize="9" scale="76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КомпАс</dc:creator>
  <cp:lastModifiedBy>КомпАс</cp:lastModifiedBy>
  <cp:lastPrinted>2021-05-20T15:43:36Z</cp:lastPrinted>
  <dcterms:created xsi:type="dcterms:W3CDTF">2021-05-18T08:43:23Z</dcterms:created>
  <dcterms:modified xsi:type="dcterms:W3CDTF">2021-05-21T06:14:16Z</dcterms:modified>
</cp:coreProperties>
</file>